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 activeTab="1"/>
  </bookViews>
  <sheets>
    <sheet name="расчетная" sheetId="1" r:id="rId1"/>
    <sheet name="новая форма      заимствования" sheetId="2" r:id="rId2"/>
  </sheets>
  <definedNames>
    <definedName name="OLE_LINK3" localSheetId="0">расчетная!#REF!</definedName>
    <definedName name="OLE_LINK4" localSheetId="0">расчетная!#REF!</definedName>
    <definedName name="Print_Titles" localSheetId="0">расчетная!$23:$23</definedName>
    <definedName name="_xlnm.Print_Area" localSheetId="1">'новая форма      заимствования'!$A$1:$D$19</definedName>
    <definedName name="_xlnm.Print_Area" localSheetId="0">расчетная!$A$2:$C$50</definedName>
  </definedNames>
  <calcPr calcId="125725"/>
</workbook>
</file>

<file path=xl/calcChain.xml><?xml version="1.0" encoding="utf-8"?>
<calcChain xmlns="http://schemas.openxmlformats.org/spreadsheetml/2006/main">
  <c r="D15" i="2"/>
  <c r="B15"/>
  <c r="D14"/>
  <c r="B14"/>
  <c r="B13" s="1"/>
  <c r="D13"/>
  <c r="D12"/>
  <c r="D16" s="1"/>
  <c r="B12"/>
  <c r="B60" i="1"/>
  <c r="B56"/>
  <c r="B51" s="1"/>
  <c r="B47"/>
  <c r="B48" s="1"/>
  <c r="C45"/>
  <c r="B44"/>
  <c r="B38"/>
  <c r="B36"/>
  <c r="B31"/>
  <c r="B28"/>
  <c r="B35" s="1"/>
  <c r="B34" s="1"/>
  <c r="B24"/>
  <c r="C46" s="1"/>
  <c r="B52" l="1"/>
  <c r="C44"/>
  <c r="B16" i="2"/>
  <c r="B27" i="1"/>
</calcChain>
</file>

<file path=xl/sharedStrings.xml><?xml version="1.0" encoding="utf-8"?>
<sst xmlns="http://schemas.openxmlformats.org/spreadsheetml/2006/main" count="92" uniqueCount="57">
  <si>
    <t xml:space="preserve">Приложение                                                                        
                                                      </t>
  </si>
  <si>
    <t>к  муниципальному</t>
  </si>
  <si>
    <t xml:space="preserve">правовому акту города </t>
  </si>
  <si>
    <t xml:space="preserve">Владивостока  </t>
  </si>
  <si>
    <t>от __________ № ______</t>
  </si>
  <si>
    <t xml:space="preserve">«Приложение  14                                                                         
                                                      </t>
  </si>
  <si>
    <t xml:space="preserve">«Приложение  1   </t>
  </si>
  <si>
    <t>от   № -МПА</t>
  </si>
  <si>
    <t>Программа муниципальных внутренних заимствований 
Владивостокского городского округа на 2025 год</t>
  </si>
  <si>
    <t>Перечень муниципальных внутренних заимствований</t>
  </si>
  <si>
    <t>Сумма, в рублях</t>
  </si>
  <si>
    <t>Предельный срок погашения</t>
  </si>
  <si>
    <t xml:space="preserve">Кредиты, полученные Владивостокским городским округом от кредитных организаций </t>
  </si>
  <si>
    <t>-</t>
  </si>
  <si>
    <t xml:space="preserve"> - привлечение  </t>
  </si>
  <si>
    <t xml:space="preserve"> - погашение   </t>
  </si>
  <si>
    <t>Бюджетные кредиты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</si>
  <si>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 - получение кредитов от других бюджетов бюджетной системы Российской Федерации бюджетами городских округов в валюте Российской Федерации,  в том числе:</t>
  </si>
  <si>
    <t>от других бюджетов бюджетной системы Российской Федерации</t>
  </si>
  <si>
    <t>на пополнение остатков средств на счетах местных бюджетов</t>
  </si>
  <si>
    <t xml:space="preserve"> - погашение бюджетами городских округов  кредитов от других бюджетов бюджетной системы Российской Федерации в валюте Российской Федерации, в том числе:</t>
  </si>
  <si>
    <t>Итого муниципальных внутренних заимствований</t>
  </si>
  <si>
    <t xml:space="preserve"> - привлечение  средств</t>
  </si>
  <si>
    <t xml:space="preserve"> - погашение  средств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</si>
  <si>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</si>
  <si>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</si>
  <si>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</si>
  <si>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на 01.01.25</t>
  </si>
  <si>
    <t>на 31.12.25</t>
  </si>
  <si>
    <t>Муниципальный долг , в т.ч.</t>
  </si>
  <si>
    <t>бюджетный</t>
  </si>
  <si>
    <t>коммерческий</t>
  </si>
  <si>
    <t>минимальная сумма погашения бюджетных кредитов</t>
  </si>
  <si>
    <t>планируемое уменьшение МД за счет дох</t>
  </si>
  <si>
    <t>планируемое уменьшение МД за счет остатков</t>
  </si>
  <si>
    <t>привлечение бюджетного кредита</t>
  </si>
  <si>
    <t>концессионные платежи</t>
  </si>
  <si>
    <t>Предельный объем</t>
  </si>
  <si>
    <t xml:space="preserve">расчитывается без концессий </t>
  </si>
  <si>
    <t>ограничение не распространяется на концессионные соглашения, соглашения о государственно-частном партнерстве, договоры финансовой аренды (лизинга), заключенные до 1 января 2025 года.</t>
  </si>
  <si>
    <t>ст107 БК РФ</t>
  </si>
  <si>
    <t xml:space="preserve"> Концессия - Создание и эксплуатация объекта образования "Школа на 1125 мест в районе ул.Русская, 73д в г.Владивостоке" </t>
  </si>
  <si>
    <t>МБ</t>
  </si>
  <si>
    <t>ФБ</t>
  </si>
  <si>
    <t>КБ</t>
  </si>
  <si>
    <t xml:space="preserve">Создание и эксплуатация парка "Минный
городок" в городе Владивостоке
(финансовое обеспечение обязательств
концедента в рамках концессионного
соглашения </t>
  </si>
  <si>
    <t>Приложение 6 
 к  муниципальному правовому акту 
 города Владивостока  
от ____________ № ________</t>
  </si>
  <si>
    <t>«Приложение 6</t>
  </si>
  <si>
    <t>к муниципальному правовому акту</t>
  </si>
  <si>
    <t>города Владивостока</t>
  </si>
  <si>
    <t>от 17.12.2024    № 145-МПА</t>
  </si>
  <si>
    <t>в рублях</t>
  </si>
  <si>
    <t xml:space="preserve">Привлечение </t>
  </si>
  <si>
    <t>Объемы погашения</t>
  </si>
  <si>
    <t xml:space="preserve">Объемы </t>
  </si>
  <si>
    <t xml:space="preserve">Кредиты кредитных организаций </t>
  </si>
  <si>
    <t>Бюджетные кредиты в валюте Российской Федерации, в том числе: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</si>
</sst>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#,##0.00_ ;\-#,##0.00\ "/>
    <numFmt numFmtId="166" formatCode="_-* #,##0.00_р_._-;\-* #,##0.00_р_._-;_-* &quot;-&quot;??_р_._-;_-@_-"/>
  </numFmts>
  <fonts count="12">
    <font>
      <sz val="10"/>
      <color theme="1"/>
      <name val="Arial Cyr"/>
    </font>
    <font>
      <sz val="14"/>
      <name val="Arial Cyr"/>
    </font>
    <font>
      <sz val="14"/>
      <name val="Times New Roman"/>
    </font>
    <font>
      <sz val="12"/>
      <name val="Arial Cyr"/>
    </font>
    <font>
      <sz val="12"/>
      <name val="Times New Roman"/>
    </font>
    <font>
      <sz val="11"/>
      <name val="Arial Cyr"/>
    </font>
    <font>
      <sz val="10"/>
      <color indexed="2"/>
      <name val="Arial Cyr"/>
    </font>
    <font>
      <sz val="13.5"/>
      <name val="Arial Cyr"/>
    </font>
    <font>
      <sz val="15"/>
      <name val="Times New Roman"/>
    </font>
    <font>
      <sz val="13"/>
      <name val="Arial Cyr"/>
    </font>
    <font>
      <sz val="13.5"/>
      <name val="Times New Roman"/>
    </font>
    <font>
      <sz val="10"/>
      <color theme="1"/>
      <name val="Arial Cyr"/>
    </font>
  </fonts>
  <fills count="8">
    <fill>
      <patternFill patternType="none"/>
    </fill>
    <fill>
      <patternFill patternType="gray125"/>
    </fill>
    <fill>
      <patternFill patternType="solid">
        <fgColor theme="0" tint="-4.9958800012207406E-2"/>
        <bgColor theme="0" tint="-4.9958800012207406E-2"/>
      </patternFill>
    </fill>
    <fill>
      <patternFill patternType="solid">
        <fgColor indexed="5"/>
        <bgColor indexed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rgb="FFFFC000"/>
        <bgColor rgb="FFFFC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1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1"/>
    </xf>
    <xf numFmtId="0" fontId="2" fillId="0" borderId="0" xfId="0" applyFont="1" applyAlignment="1">
      <alignment horizontal="left" vertical="top" wrapText="1" indent="16"/>
    </xf>
    <xf numFmtId="0" fontId="2" fillId="0" borderId="0" xfId="0" applyFont="1" applyAlignment="1">
      <alignment horizontal="left" vertical="top" indent="16"/>
    </xf>
    <xf numFmtId="0" fontId="2" fillId="0" borderId="0" xfId="0" applyFont="1" applyAlignment="1">
      <alignment horizontal="center" wrapText="1" shrinkToFi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/>
    </xf>
    <xf numFmtId="165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left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left" wrapText="1"/>
    </xf>
    <xf numFmtId="165" fontId="4" fillId="4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wrapText="1"/>
    </xf>
    <xf numFmtId="165" fontId="4" fillId="5" borderId="1" xfId="0" applyNumberFormat="1" applyFont="1" applyFill="1" applyBorder="1" applyAlignment="1">
      <alignment horizontal="righ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166" fontId="4" fillId="0" borderId="1" xfId="0" applyNumberFormat="1" applyFont="1" applyBorder="1" applyAlignment="1">
      <alignment horizontal="right" vertical="top" wrapText="1"/>
    </xf>
    <xf numFmtId="0" fontId="1" fillId="0" borderId="1" xfId="0" applyFont="1" applyBorder="1"/>
    <xf numFmtId="0" fontId="1" fillId="6" borderId="0" xfId="0" applyFont="1" applyFill="1"/>
    <xf numFmtId="0" fontId="1" fillId="6" borderId="1" xfId="0" applyFont="1" applyFill="1" applyBorder="1"/>
    <xf numFmtId="4" fontId="0" fillId="6" borderId="1" xfId="0" applyNumberFormat="1" applyFill="1" applyBorder="1"/>
    <xf numFmtId="166" fontId="5" fillId="6" borderId="0" xfId="1" applyNumberFormat="1" applyFont="1" applyFill="1"/>
    <xf numFmtId="0" fontId="1" fillId="6" borderId="1" xfId="0" applyFont="1" applyFill="1" applyBorder="1" applyAlignment="1">
      <alignment horizontal="right"/>
    </xf>
    <xf numFmtId="4" fontId="6" fillId="6" borderId="1" xfId="0" applyNumberFormat="1" applyFont="1" applyFill="1" applyBorder="1"/>
    <xf numFmtId="43" fontId="1" fillId="0" borderId="1" xfId="0" applyNumberFormat="1" applyFont="1" applyBorder="1"/>
    <xf numFmtId="0" fontId="1" fillId="7" borderId="1" xfId="0" applyFont="1" applyFill="1" applyBorder="1"/>
    <xf numFmtId="4" fontId="1" fillId="7" borderId="1" xfId="0" applyNumberFormat="1" applyFont="1" applyFill="1" applyBorder="1"/>
    <xf numFmtId="0" fontId="1" fillId="3" borderId="3" xfId="0" applyFont="1" applyFill="1" applyBorder="1" applyAlignment="1">
      <alignment wrapText="1"/>
    </xf>
    <xf numFmtId="43" fontId="1" fillId="3" borderId="1" xfId="0" applyNumberFormat="1" applyFont="1" applyFill="1" applyBorder="1"/>
    <xf numFmtId="0" fontId="1" fillId="0" borderId="0" xfId="0" applyFont="1" applyAlignment="1">
      <alignment horizontal="right"/>
    </xf>
    <xf numFmtId="166" fontId="1" fillId="0" borderId="1" xfId="1" applyNumberFormat="1" applyFont="1" applyBorder="1"/>
    <xf numFmtId="166" fontId="1" fillId="3" borderId="1" xfId="0" applyNumberFormat="1" applyFont="1" applyFill="1" applyBorder="1"/>
    <xf numFmtId="2" fontId="1" fillId="0" borderId="0" xfId="0" applyNumberFormat="1" applyFont="1"/>
    <xf numFmtId="0" fontId="7" fillId="0" borderId="0" xfId="0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9" fillId="0" borderId="0" xfId="0" applyFont="1"/>
    <xf numFmtId="0" fontId="2" fillId="0" borderId="0" xfId="0" applyFont="1" applyAlignment="1">
      <alignment horizontal="right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shrinkToFit="1"/>
    </xf>
    <xf numFmtId="0" fontId="2" fillId="0" borderId="3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165" fontId="10" fillId="5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4" fontId="0" fillId="0" borderId="0" xfId="0" applyNumberFormat="1"/>
    <xf numFmtId="0" fontId="2" fillId="0" borderId="0" xfId="0" applyFont="1" applyAlignment="1">
      <alignment horizontal="left" vertical="top" wrapText="1" indent="48"/>
    </xf>
    <xf numFmtId="0" fontId="2" fillId="0" borderId="0" xfId="0" applyFont="1" applyAlignment="1">
      <alignment horizontal="left" vertical="top" wrapText="1" indent="16"/>
    </xf>
    <xf numFmtId="0" fontId="0" fillId="0" borderId="0" xfId="0"/>
    <xf numFmtId="0" fontId="2" fillId="0" borderId="0" xfId="0" applyFont="1" applyAlignment="1">
      <alignment horizontal="center" wrapText="1" shrinkToFi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W68"/>
  <sheetViews>
    <sheetView view="pageBreakPreview" topLeftCell="A26" zoomScale="70" workbookViewId="0">
      <selection activeCell="A40" sqref="A40:C40"/>
    </sheetView>
  </sheetViews>
  <sheetFormatPr defaultRowHeight="18" customHeight="1" outlineLevelRow="1"/>
  <cols>
    <col min="1" max="1" width="70" style="1" customWidth="1"/>
    <col min="2" max="2" width="28.140625" style="1" customWidth="1"/>
    <col min="3" max="3" width="17.42578125" style="1" customWidth="1"/>
    <col min="4" max="5" width="24.42578125" style="1" customWidth="1"/>
    <col min="6" max="6" width="23.42578125" style="1" customWidth="1"/>
    <col min="7" max="7" width="28.140625" style="1" customWidth="1"/>
    <col min="8" max="257" width="9.140625" style="1" customWidth="1"/>
  </cols>
  <sheetData>
    <row r="2" spans="1:3" ht="18.75" hidden="1">
      <c r="A2" s="63" t="s">
        <v>0</v>
      </c>
      <c r="B2" s="63"/>
      <c r="C2" s="63"/>
    </row>
    <row r="3" spans="1:3" ht="18.75" hidden="1">
      <c r="A3" s="63" t="s">
        <v>1</v>
      </c>
      <c r="B3" s="63"/>
      <c r="C3" s="63"/>
    </row>
    <row r="4" spans="1:3" ht="18.75" hidden="1">
      <c r="A4" s="63" t="s">
        <v>2</v>
      </c>
      <c r="B4" s="63"/>
      <c r="C4" s="63"/>
    </row>
    <row r="5" spans="1:3" ht="18.75" hidden="1">
      <c r="A5" s="63" t="s">
        <v>3</v>
      </c>
      <c r="B5" s="63"/>
      <c r="C5" s="63"/>
    </row>
    <row r="6" spans="1:3" ht="18.75" hidden="1">
      <c r="A6" s="63" t="s">
        <v>4</v>
      </c>
      <c r="B6" s="63"/>
      <c r="C6" s="63"/>
    </row>
    <row r="7" spans="1:3" hidden="1">
      <c r="A7" s="2"/>
      <c r="B7" s="2"/>
      <c r="C7" s="2"/>
    </row>
    <row r="8" spans="1:3" ht="16.5" hidden="1" customHeight="1">
      <c r="A8" s="63" t="s">
        <v>5</v>
      </c>
      <c r="B8" s="63"/>
      <c r="C8" s="63"/>
    </row>
    <row r="9" spans="1:3" ht="16.5" hidden="1" customHeight="1">
      <c r="A9" s="63" t="s">
        <v>1</v>
      </c>
      <c r="B9" s="63"/>
      <c r="C9" s="63"/>
    </row>
    <row r="10" spans="1:3" ht="16.5" hidden="1" customHeight="1">
      <c r="A10" s="63" t="s">
        <v>2</v>
      </c>
      <c r="B10" s="63"/>
      <c r="C10" s="63"/>
    </row>
    <row r="11" spans="1:3" ht="16.5" hidden="1" customHeight="1">
      <c r="A11" s="63" t="s">
        <v>3</v>
      </c>
      <c r="B11" s="63"/>
      <c r="C11" s="63"/>
    </row>
    <row r="12" spans="1:3" ht="16.5" hidden="1" customHeight="1">
      <c r="A12" s="63" t="s">
        <v>4</v>
      </c>
      <c r="B12" s="63"/>
      <c r="C12" s="63"/>
    </row>
    <row r="13" spans="1:3" ht="19.5" hidden="1" customHeight="1">
      <c r="A13" s="3"/>
    </row>
    <row r="14" spans="1:3" ht="19.5" hidden="1" customHeight="1">
      <c r="A14" s="64" t="s">
        <v>6</v>
      </c>
      <c r="B14" s="65"/>
    </row>
    <row r="15" spans="1:3" ht="19.5" hidden="1" customHeight="1">
      <c r="A15" s="64" t="s">
        <v>1</v>
      </c>
      <c r="B15" s="65"/>
    </row>
    <row r="16" spans="1:3" ht="19.5" hidden="1" customHeight="1">
      <c r="A16" s="64" t="s">
        <v>2</v>
      </c>
      <c r="B16" s="65"/>
    </row>
    <row r="17" spans="1:7" ht="19.5" hidden="1" customHeight="1">
      <c r="A17" s="64" t="s">
        <v>3</v>
      </c>
      <c r="B17" s="65"/>
    </row>
    <row r="18" spans="1:7" ht="19.5" hidden="1" customHeight="1">
      <c r="A18" s="64" t="s">
        <v>7</v>
      </c>
      <c r="B18" s="65"/>
    </row>
    <row r="19" spans="1:7" ht="6.6" hidden="1" customHeight="1">
      <c r="A19" s="3"/>
      <c r="B19" s="4"/>
      <c r="C19" s="4"/>
    </row>
    <row r="20" spans="1:7" ht="42.75" customHeight="1">
      <c r="A20" s="66" t="s">
        <v>8</v>
      </c>
      <c r="B20" s="66"/>
      <c r="C20" s="66"/>
    </row>
    <row r="21" spans="1:7" ht="9" customHeight="1"/>
    <row r="22" spans="1:7" s="6" customFormat="1" ht="46.9" customHeight="1">
      <c r="A22" s="7" t="s">
        <v>9</v>
      </c>
      <c r="B22" s="7" t="s">
        <v>10</v>
      </c>
      <c r="C22" s="7" t="s">
        <v>11</v>
      </c>
      <c r="D22" s="8"/>
      <c r="E22" s="8"/>
    </row>
    <row r="23" spans="1:7" s="9" customFormat="1" ht="16.5" customHeight="1">
      <c r="A23" s="7">
        <v>1</v>
      </c>
      <c r="B23" s="7">
        <v>2</v>
      </c>
      <c r="C23" s="7">
        <v>3</v>
      </c>
      <c r="D23" s="10"/>
      <c r="E23" s="10"/>
    </row>
    <row r="24" spans="1:7" s="9" customFormat="1" ht="34.5" customHeight="1">
      <c r="A24" s="11" t="s">
        <v>12</v>
      </c>
      <c r="B24" s="12">
        <f>B25+B26</f>
        <v>0</v>
      </c>
      <c r="C24" s="13" t="s">
        <v>13</v>
      </c>
      <c r="D24" s="14"/>
      <c r="E24" s="14"/>
      <c r="F24" s="15"/>
      <c r="G24" s="16"/>
    </row>
    <row r="25" spans="1:7" s="9" customFormat="1" ht="27.75" customHeight="1">
      <c r="A25" s="17" t="s">
        <v>14</v>
      </c>
      <c r="B25" s="18">
        <v>0</v>
      </c>
      <c r="C25" s="19"/>
      <c r="D25" s="14"/>
      <c r="E25" s="14"/>
      <c r="F25" s="15"/>
      <c r="G25" s="15"/>
    </row>
    <row r="26" spans="1:7" s="9" customFormat="1" ht="27" customHeight="1">
      <c r="A26" s="17" t="s">
        <v>15</v>
      </c>
      <c r="B26" s="18">
        <v>0</v>
      </c>
      <c r="C26" s="19" t="s">
        <v>13</v>
      </c>
      <c r="D26" s="20"/>
      <c r="E26" s="20"/>
      <c r="F26" s="16"/>
    </row>
    <row r="27" spans="1:7" ht="66" customHeight="1">
      <c r="A27" s="11" t="s">
        <v>16</v>
      </c>
      <c r="B27" s="12">
        <f>B28+B31</f>
        <v>-397400000</v>
      </c>
      <c r="C27" s="13" t="s">
        <v>13</v>
      </c>
      <c r="D27" s="20"/>
      <c r="E27" s="20"/>
      <c r="F27" s="16"/>
    </row>
    <row r="28" spans="1:7" ht="45.95" customHeight="1">
      <c r="A28" s="21" t="s">
        <v>17</v>
      </c>
      <c r="B28" s="22">
        <f>B29+B30</f>
        <v>100000000</v>
      </c>
      <c r="C28" s="19" t="s">
        <v>13</v>
      </c>
      <c r="D28" s="20"/>
      <c r="E28" s="20"/>
      <c r="F28" s="16"/>
    </row>
    <row r="29" spans="1:7" ht="31.5" customHeight="1">
      <c r="A29" s="23" t="s">
        <v>18</v>
      </c>
      <c r="B29" s="24">
        <v>100000000</v>
      </c>
      <c r="C29" s="25"/>
      <c r="D29" s="20"/>
      <c r="E29" s="20"/>
      <c r="F29" s="16"/>
    </row>
    <row r="30" spans="1:7" ht="35.25" customHeight="1">
      <c r="A30" s="23" t="s">
        <v>19</v>
      </c>
      <c r="B30" s="24">
        <v>0</v>
      </c>
      <c r="C30" s="25"/>
      <c r="D30" s="20"/>
      <c r="E30" s="20"/>
      <c r="F30" s="16"/>
    </row>
    <row r="31" spans="1:7" ht="48.95" customHeight="1">
      <c r="A31" s="21" t="s">
        <v>20</v>
      </c>
      <c r="B31" s="22">
        <f>B32+B33</f>
        <v>-497400000</v>
      </c>
      <c r="C31" s="19" t="s">
        <v>13</v>
      </c>
      <c r="D31" s="20"/>
      <c r="E31" s="20"/>
      <c r="F31" s="16"/>
    </row>
    <row r="32" spans="1:7" ht="30.6" customHeight="1">
      <c r="A32" s="23" t="s">
        <v>18</v>
      </c>
      <c r="B32" s="24">
        <v>-497400000</v>
      </c>
      <c r="C32" s="19" t="s">
        <v>13</v>
      </c>
      <c r="D32" s="20"/>
      <c r="E32" s="20"/>
      <c r="F32" s="16"/>
    </row>
    <row r="33" spans="1:6" ht="44.25" customHeight="1">
      <c r="A33" s="23" t="s">
        <v>19</v>
      </c>
      <c r="B33" s="24">
        <v>0</v>
      </c>
      <c r="C33" s="19" t="s">
        <v>13</v>
      </c>
      <c r="D33" s="20"/>
      <c r="E33" s="20"/>
      <c r="F33" s="16"/>
    </row>
    <row r="34" spans="1:6" ht="27.6" customHeight="1">
      <c r="A34" s="17" t="s">
        <v>21</v>
      </c>
      <c r="B34" s="18">
        <f>B35+B36</f>
        <v>-397400000</v>
      </c>
      <c r="C34" s="19" t="s">
        <v>13</v>
      </c>
      <c r="D34" s="20"/>
      <c r="E34" s="20"/>
      <c r="F34" s="16"/>
    </row>
    <row r="35" spans="1:6" ht="26.1" customHeight="1">
      <c r="A35" s="17" t="s">
        <v>22</v>
      </c>
      <c r="B35" s="18">
        <f>B25+B28</f>
        <v>100000000</v>
      </c>
      <c r="C35" s="19" t="s">
        <v>13</v>
      </c>
      <c r="D35" s="20"/>
      <c r="E35" s="20"/>
      <c r="F35" s="16"/>
    </row>
    <row r="36" spans="1:6" ht="26.1" customHeight="1">
      <c r="A36" s="17" t="s">
        <v>23</v>
      </c>
      <c r="B36" s="26">
        <f>B26+B31</f>
        <v>-497400000</v>
      </c>
      <c r="C36" s="19" t="s">
        <v>13</v>
      </c>
      <c r="D36" s="20"/>
      <c r="E36" s="20"/>
      <c r="F36" s="16"/>
    </row>
    <row r="37" spans="1:6" ht="17.45" hidden="1" customHeight="1">
      <c r="A37" s="27" t="s">
        <v>24</v>
      </c>
      <c r="B37" s="28">
        <v>0</v>
      </c>
      <c r="C37" s="19" t="s">
        <v>13</v>
      </c>
    </row>
    <row r="38" spans="1:6" ht="17.45" hidden="1" customHeight="1">
      <c r="A38" s="27" t="s">
        <v>25</v>
      </c>
      <c r="B38" s="28">
        <f>B39</f>
        <v>0</v>
      </c>
      <c r="C38" s="19" t="s">
        <v>13</v>
      </c>
    </row>
    <row r="39" spans="1:6" ht="17.45" hidden="1" customHeight="1">
      <c r="A39" s="27" t="s">
        <v>26</v>
      </c>
      <c r="B39" s="28">
        <v>0</v>
      </c>
      <c r="C39" s="19" t="s">
        <v>13</v>
      </c>
    </row>
    <row r="40" spans="1:6" ht="22.5" customHeight="1">
      <c r="A40" s="67"/>
      <c r="B40" s="67"/>
      <c r="C40" s="67"/>
    </row>
    <row r="41" spans="1:6" ht="11.1" customHeight="1"/>
    <row r="42" spans="1:6" ht="11.1" customHeight="1" outlineLevel="1">
      <c r="A42" s="29"/>
      <c r="B42" s="29"/>
      <c r="C42" s="29"/>
    </row>
    <row r="43" spans="1:6" s="30" customFormat="1" ht="26.1" customHeight="1" outlineLevel="1">
      <c r="A43" s="31"/>
      <c r="B43" s="31" t="s">
        <v>27</v>
      </c>
      <c r="C43" s="31" t="s">
        <v>28</v>
      </c>
    </row>
    <row r="44" spans="1:6" s="30" customFormat="1" ht="23.45" customHeight="1" outlineLevel="1">
      <c r="A44" s="31" t="s">
        <v>29</v>
      </c>
      <c r="B44" s="32">
        <f>B45+B46</f>
        <v>1374985000</v>
      </c>
      <c r="C44" s="32">
        <f>C45+C46</f>
        <v>977585000</v>
      </c>
      <c r="D44" s="33"/>
      <c r="E44" s="33"/>
    </row>
    <row r="45" spans="1:6" s="30" customFormat="1" ht="22.9" customHeight="1" outlineLevel="1">
      <c r="A45" s="34" t="s">
        <v>30</v>
      </c>
      <c r="B45" s="35">
        <v>1374985000</v>
      </c>
      <c r="C45" s="32">
        <f>B45+B32+B29</f>
        <v>977585000</v>
      </c>
      <c r="D45" s="33"/>
      <c r="E45" s="33"/>
      <c r="F45" s="33"/>
    </row>
    <row r="46" spans="1:6" s="30" customFormat="1" ht="22.9" customHeight="1" outlineLevel="1">
      <c r="A46" s="34" t="s">
        <v>31</v>
      </c>
      <c r="B46" s="32">
        <v>0</v>
      </c>
      <c r="C46" s="32">
        <f>B46+B24</f>
        <v>0</v>
      </c>
      <c r="D46" s="33"/>
      <c r="E46" s="33"/>
      <c r="F46" s="33"/>
    </row>
    <row r="47" spans="1:6" s="30" customFormat="1" ht="27" customHeight="1" outlineLevel="1">
      <c r="A47" s="31" t="s">
        <v>32</v>
      </c>
      <c r="B47" s="35">
        <f>-B32</f>
        <v>497400000</v>
      </c>
      <c r="C47" s="32"/>
      <c r="F47" s="33"/>
    </row>
    <row r="48" spans="1:6" s="30" customFormat="1" ht="22.5" customHeight="1" outlineLevel="1">
      <c r="A48" s="31" t="s">
        <v>33</v>
      </c>
      <c r="B48" s="35">
        <f>B47</f>
        <v>497400000</v>
      </c>
      <c r="C48" s="32"/>
    </row>
    <row r="49" spans="1:4" s="30" customFormat="1" ht="36" customHeight="1" outlineLevel="1">
      <c r="A49" s="31" t="s">
        <v>34</v>
      </c>
      <c r="B49" s="32">
        <v>0</v>
      </c>
      <c r="C49" s="31"/>
    </row>
    <row r="50" spans="1:4" s="30" customFormat="1" ht="26.45" customHeight="1" outlineLevel="1">
      <c r="A50" s="31" t="s">
        <v>35</v>
      </c>
      <c r="B50" s="32">
        <v>100000000</v>
      </c>
      <c r="C50" s="31"/>
    </row>
    <row r="51" spans="1:4" outlineLevel="1">
      <c r="A51" s="29" t="s">
        <v>36</v>
      </c>
      <c r="B51" s="36">
        <f>B56+B60</f>
        <v>382103565.05000001</v>
      </c>
    </row>
    <row r="52" spans="1:4">
      <c r="A52" s="37" t="s">
        <v>37</v>
      </c>
      <c r="B52" s="38">
        <f>B44+B35</f>
        <v>1474985000</v>
      </c>
      <c r="D52" s="1" t="s">
        <v>38</v>
      </c>
    </row>
    <row r="53" spans="1:4">
      <c r="D53" s="1" t="s">
        <v>39</v>
      </c>
    </row>
    <row r="54" spans="1:4">
      <c r="D54" s="1" t="s">
        <v>40</v>
      </c>
    </row>
    <row r="56" spans="1:4" ht="54">
      <c r="A56" s="39" t="s">
        <v>41</v>
      </c>
      <c r="B56" s="40">
        <f>B57+B58+B59</f>
        <v>374469397.05000001</v>
      </c>
    </row>
    <row r="57" spans="1:4">
      <c r="A57" s="41" t="s">
        <v>42</v>
      </c>
      <c r="B57" s="42">
        <v>3744693.97</v>
      </c>
    </row>
    <row r="58" spans="1:4">
      <c r="A58" s="41" t="s">
        <v>43</v>
      </c>
      <c r="B58" s="42">
        <v>242860204.08000001</v>
      </c>
    </row>
    <row r="59" spans="1:4">
      <c r="A59" s="41" t="s">
        <v>44</v>
      </c>
      <c r="B59" s="42">
        <v>127864499</v>
      </c>
    </row>
    <row r="60" spans="1:4" ht="90">
      <c r="A60" s="39" t="s">
        <v>45</v>
      </c>
      <c r="B60" s="43">
        <f>B61</f>
        <v>7634168</v>
      </c>
    </row>
    <row r="61" spans="1:4">
      <c r="A61" s="41" t="s">
        <v>42</v>
      </c>
      <c r="B61" s="42">
        <v>7634168</v>
      </c>
    </row>
    <row r="62" spans="1:4">
      <c r="A62" s="41" t="s">
        <v>43</v>
      </c>
      <c r="B62" s="29"/>
    </row>
    <row r="63" spans="1:4">
      <c r="A63" s="41" t="s">
        <v>44</v>
      </c>
      <c r="B63" s="29"/>
    </row>
    <row r="68" spans="2:2">
      <c r="B68" s="44"/>
    </row>
  </sheetData>
  <mergeCells count="17">
    <mergeCell ref="A20:C20"/>
    <mergeCell ref="A40:C40"/>
    <mergeCell ref="A14:B14"/>
    <mergeCell ref="A15:B15"/>
    <mergeCell ref="A16:B16"/>
    <mergeCell ref="A17:B17"/>
    <mergeCell ref="A18:B18"/>
    <mergeCell ref="A8:C8"/>
    <mergeCell ref="A9:C9"/>
    <mergeCell ref="A10:C10"/>
    <mergeCell ref="A11:C11"/>
    <mergeCell ref="A12:C12"/>
    <mergeCell ref="A2:C2"/>
    <mergeCell ref="A3:C3"/>
    <mergeCell ref="A4:C4"/>
    <mergeCell ref="A5:C5"/>
    <mergeCell ref="A6:C6"/>
  </mergeCells>
  <pageMargins left="0.70866141732283461" right="0.39370078740157477" top="0.43307086614173229" bottom="0.70866141732283461" header="0.15748000000000001" footer="0.15748000000000001"/>
  <pageSetup paperSize="9" scale="80" orientation="portrait" useFirstPageNumber="1" r:id="rId1"/>
  <headerFooter>
    <oddHeader>&amp;C&amp;"Times New Roman,Regular 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published="0">
    <tabColor indexed="2"/>
    <pageSetUpPr fitToPage="1"/>
  </sheetPr>
  <dimension ref="A1:IW35"/>
  <sheetViews>
    <sheetView tabSelected="1" view="pageBreakPreview" zoomScale="85" workbookViewId="0">
      <selection activeCell="B4" sqref="B4"/>
    </sheetView>
  </sheetViews>
  <sheetFormatPr defaultRowHeight="18" customHeight="1"/>
  <cols>
    <col min="1" max="1" width="66.5703125" style="1" customWidth="1"/>
    <col min="2" max="2" width="29.5703125" style="1" customWidth="1"/>
    <col min="3" max="4" width="23.7109375" style="1" customWidth="1"/>
    <col min="5" max="257" width="9.140625" style="1" customWidth="1"/>
  </cols>
  <sheetData>
    <row r="1" spans="1:7" s="45" customFormat="1" ht="85.5" customHeight="1">
      <c r="A1" s="46"/>
      <c r="B1" s="46"/>
      <c r="C1" s="68" t="s">
        <v>46</v>
      </c>
      <c r="D1" s="68"/>
    </row>
    <row r="2" spans="1:7" s="45" customFormat="1" ht="19.5">
      <c r="A2" s="46"/>
      <c r="B2" s="46"/>
      <c r="C2" s="69" t="s">
        <v>47</v>
      </c>
      <c r="D2" s="69"/>
    </row>
    <row r="3" spans="1:7" s="45" customFormat="1" ht="19.5" customHeight="1">
      <c r="A3" s="46"/>
      <c r="B3" s="46"/>
      <c r="C3" s="69" t="s">
        <v>48</v>
      </c>
      <c r="D3" s="69"/>
    </row>
    <row r="4" spans="1:7" s="45" customFormat="1" ht="18" customHeight="1">
      <c r="A4" s="46"/>
      <c r="B4" s="46"/>
      <c r="C4" s="69" t="s">
        <v>49</v>
      </c>
      <c r="D4" s="69"/>
    </row>
    <row r="5" spans="1:7" s="45" customFormat="1" ht="17.25" customHeight="1">
      <c r="A5" s="46"/>
      <c r="B5" s="46"/>
      <c r="C5" s="69" t="s">
        <v>50</v>
      </c>
      <c r="D5" s="69"/>
    </row>
    <row r="6" spans="1:7" s="45" customFormat="1" ht="17.25" customHeight="1">
      <c r="A6" s="46"/>
      <c r="B6" s="46"/>
      <c r="C6" s="47"/>
      <c r="D6" s="47"/>
    </row>
    <row r="7" spans="1:7" s="48" customFormat="1" ht="36" customHeight="1">
      <c r="A7" s="70" t="s">
        <v>8</v>
      </c>
      <c r="B7" s="70"/>
      <c r="C7" s="70"/>
      <c r="D7" s="70"/>
    </row>
    <row r="8" spans="1:7" ht="18.75">
      <c r="A8" s="5"/>
      <c r="B8" s="5"/>
      <c r="C8" s="5"/>
      <c r="D8" s="49" t="s">
        <v>51</v>
      </c>
    </row>
    <row r="9" spans="1:7" ht="19.5" customHeight="1">
      <c r="A9" s="71" t="s">
        <v>9</v>
      </c>
      <c r="B9" s="72" t="s">
        <v>52</v>
      </c>
      <c r="C9" s="73"/>
      <c r="D9" s="71" t="s">
        <v>53</v>
      </c>
    </row>
    <row r="10" spans="1:7" s="6" customFormat="1" ht="37.5">
      <c r="A10" s="71"/>
      <c r="B10" s="50" t="s">
        <v>54</v>
      </c>
      <c r="C10" s="50" t="s">
        <v>11</v>
      </c>
      <c r="D10" s="71"/>
    </row>
    <row r="11" spans="1:7" s="9" customFormat="1" ht="18.75" customHeight="1">
      <c r="A11" s="51">
        <v>1</v>
      </c>
      <c r="B11" s="52">
        <v>2</v>
      </c>
      <c r="C11" s="52">
        <v>3</v>
      </c>
      <c r="D11" s="52">
        <v>4</v>
      </c>
      <c r="G11" s="53"/>
    </row>
    <row r="12" spans="1:7" s="9" customFormat="1" ht="18.75">
      <c r="A12" s="54" t="s">
        <v>55</v>
      </c>
      <c r="B12" s="55">
        <f>расчетная!B25</f>
        <v>0</v>
      </c>
      <c r="C12" s="56" t="s">
        <v>13</v>
      </c>
      <c r="D12" s="55">
        <f>расчетная!B26</f>
        <v>0</v>
      </c>
    </row>
    <row r="13" spans="1:7" ht="37.5">
      <c r="A13" s="57" t="s">
        <v>56</v>
      </c>
      <c r="B13" s="58">
        <f>B14+B15</f>
        <v>100000000</v>
      </c>
      <c r="C13" s="59" t="s">
        <v>13</v>
      </c>
      <c r="D13" s="58">
        <f>D14+D15</f>
        <v>-497400000</v>
      </c>
    </row>
    <row r="14" spans="1:7" ht="37.5">
      <c r="A14" s="60" t="s">
        <v>18</v>
      </c>
      <c r="B14" s="58">
        <f>расчетная!B29</f>
        <v>100000000</v>
      </c>
      <c r="C14" s="59" t="s">
        <v>13</v>
      </c>
      <c r="D14" s="58">
        <f>расчетная!B32</f>
        <v>-497400000</v>
      </c>
    </row>
    <row r="15" spans="1:7" ht="37.5">
      <c r="A15" s="60" t="s">
        <v>19</v>
      </c>
      <c r="B15" s="58">
        <f>расчетная!B30</f>
        <v>0</v>
      </c>
      <c r="C15" s="59" t="s">
        <v>13</v>
      </c>
      <c r="D15" s="55">
        <f>расчетная!B33</f>
        <v>0</v>
      </c>
    </row>
    <row r="16" spans="1:7" ht="18.75">
      <c r="A16" s="61" t="s">
        <v>21</v>
      </c>
      <c r="B16" s="55">
        <f>B12+B13</f>
        <v>100000000</v>
      </c>
      <c r="C16" s="59" t="s">
        <v>13</v>
      </c>
      <c r="D16" s="55">
        <f>D12+D13</f>
        <v>-497400000</v>
      </c>
    </row>
    <row r="17" spans="1:4">
      <c r="A17" s="74"/>
      <c r="B17" s="74"/>
      <c r="C17" s="74"/>
      <c r="D17" s="74"/>
    </row>
    <row r="18" spans="1:4" ht="16.149999999999999" customHeight="1"/>
    <row r="19" spans="1:4" ht="23.45" customHeight="1">
      <c r="B19" s="62"/>
      <c r="C19" s="62"/>
      <c r="D19" s="62"/>
    </row>
    <row r="20" spans="1:4" ht="22.9" customHeight="1">
      <c r="A20" s="41"/>
      <c r="B20" s="62"/>
      <c r="C20" s="62"/>
      <c r="D20" s="62"/>
    </row>
    <row r="21" spans="1:4" ht="22.9" customHeight="1">
      <c r="A21" s="41"/>
      <c r="B21" s="62"/>
      <c r="C21" s="62"/>
      <c r="D21" s="62"/>
    </row>
    <row r="22" spans="1:4" ht="27" customHeight="1">
      <c r="B22" s="62"/>
      <c r="C22" s="62"/>
      <c r="D22" s="62"/>
    </row>
    <row r="23" spans="1:4" ht="22.5" customHeight="1">
      <c r="B23" s="62"/>
      <c r="C23" s="62"/>
      <c r="D23" s="62"/>
    </row>
    <row r="24" spans="1:4" ht="36" customHeight="1"/>
    <row r="25" spans="1:4" ht="17.45" hidden="1" customHeight="1"/>
    <row r="26" spans="1:4" ht="17.45" hidden="1" customHeight="1"/>
    <row r="27" spans="1:4" ht="17.45" hidden="1" customHeight="1"/>
    <row r="28" spans="1:4" ht="17.45" hidden="1" customHeight="1"/>
    <row r="29" spans="1:4" hidden="1"/>
    <row r="30" spans="1:4" hidden="1"/>
    <row r="31" spans="1:4" hidden="1"/>
    <row r="32" spans="1:4" hidden="1"/>
    <row r="33" hidden="1"/>
    <row r="34" hidden="1"/>
    <row r="35" hidden="1"/>
  </sheetData>
  <mergeCells count="10">
    <mergeCell ref="A7:D7"/>
    <mergeCell ref="A9:A10"/>
    <mergeCell ref="B9:C9"/>
    <mergeCell ref="D9:D10"/>
    <mergeCell ref="A17:D17"/>
    <mergeCell ref="C1:D1"/>
    <mergeCell ref="C2:D2"/>
    <mergeCell ref="C3:D3"/>
    <mergeCell ref="C4:D4"/>
    <mergeCell ref="C5:D5"/>
  </mergeCells>
  <pageMargins left="0.82677165354330695" right="0.70866141732283461" top="0.98425196850393704" bottom="0.59055118110236238" header="0.31496062992125984" footer="0.31496062992125984"/>
  <pageSetup paperSize="9" scale="92" fitToHeight="0" orientation="landscape" useFirstPageNumber="1" r:id="rId1"/>
  <headerFooter>
    <oddHeader>&amp;C&amp;"Times New Roman,Regular 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расчетная</vt:lpstr>
      <vt:lpstr>новая форма      заимствования</vt:lpstr>
      <vt:lpstr>расчетная!Print_Titles</vt:lpstr>
      <vt:lpstr>'новая форма      заимствования'!Область_печати</vt:lpstr>
      <vt:lpstr>расчетная!Область_печати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vahteeva_2</cp:lastModifiedBy>
  <cp:revision>12</cp:revision>
  <cp:lastPrinted>2025-12-05T00:59:15Z</cp:lastPrinted>
  <dcterms:created xsi:type="dcterms:W3CDTF">2005-08-18T04:46:00Z</dcterms:created>
  <dcterms:modified xsi:type="dcterms:W3CDTF">2025-12-05T00:59:20Z</dcterms:modified>
  <cp:version>786432</cp:version>
</cp:coreProperties>
</file>